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lwinters\Documents\"/>
    </mc:Choice>
  </mc:AlternateContent>
  <xr:revisionPtr revIDLastSave="0" documentId="8_{2E020A6E-8CD0-4D1F-A736-F3A8C005FCCD}" xr6:coauthVersionLast="45" xr6:coauthVersionMax="45" xr10:uidLastSave="{00000000-0000-0000-0000-000000000000}"/>
  <bookViews>
    <workbookView xWindow="-110" yWindow="-110" windowWidth="22780" windowHeight="14660" xr2:uid="{1DC11CE5-6BAC-4FF6-84B8-E7D146088EF2}"/>
  </bookViews>
  <sheets>
    <sheet name="Sheet2"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2" i="1" l="1"/>
  <c r="I32" i="1"/>
  <c r="H32" i="1"/>
  <c r="G32" i="1"/>
  <c r="F32" i="1"/>
  <c r="E32" i="1"/>
  <c r="D32" i="1"/>
  <c r="C32" i="1"/>
  <c r="K30" i="1"/>
  <c r="K29" i="1"/>
  <c r="K28" i="1"/>
  <c r="K27" i="1"/>
  <c r="K26" i="1"/>
  <c r="K25" i="1"/>
  <c r="K24" i="1"/>
  <c r="K32" i="1" s="1"/>
  <c r="H7" i="1" s="1"/>
  <c r="J22" i="1"/>
  <c r="I22" i="1"/>
  <c r="H22" i="1"/>
  <c r="G22" i="1"/>
  <c r="F22" i="1"/>
  <c r="E22" i="1"/>
  <c r="D22" i="1"/>
  <c r="C22" i="1"/>
  <c r="K20" i="1"/>
  <c r="K19" i="1"/>
  <c r="K18" i="1"/>
  <c r="K17" i="1"/>
  <c r="K16" i="1"/>
  <c r="K22" i="1" s="1"/>
  <c r="H6" i="1" s="1"/>
  <c r="C10" i="1"/>
  <c r="C8" i="1"/>
  <c r="H9" i="1" l="1"/>
  <c r="C11" i="1" s="1"/>
  <c r="H11" i="1" s="1"/>
  <c r="I7" i="1" l="1"/>
  <c r="I6" i="1"/>
  <c r="I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Mat Hultquist</author>
  </authors>
  <commentList>
    <comment ref="A7" authorId="0" shapeId="0" xr:uid="{10454FEF-07F8-4013-A959-8DDF9DA6818D}">
      <text>
        <r>
          <rPr>
            <b/>
            <sz val="9"/>
            <color indexed="81"/>
            <rFont val="Tahoma"/>
            <charset val="1"/>
          </rPr>
          <t>Mat Hultquist:</t>
        </r>
        <r>
          <rPr>
            <sz val="9"/>
            <color indexed="81"/>
            <rFont val="Tahoma"/>
            <charset val="1"/>
          </rPr>
          <t xml:space="preserve">
From loan document</t>
        </r>
      </text>
    </comment>
    <comment ref="A16" authorId="0" shapeId="0" xr:uid="{0DF8844C-1BD3-4FA3-9953-65BE98283326}">
      <text>
        <r>
          <rPr>
            <b/>
            <sz val="9"/>
            <color indexed="81"/>
            <rFont val="Tahoma"/>
            <family val="2"/>
          </rPr>
          <t>Mat Hultquist:</t>
        </r>
        <r>
          <rPr>
            <sz val="9"/>
            <color indexed="81"/>
            <rFont val="Tahoma"/>
            <family val="2"/>
          </rPr>
          <t xml:space="preserve">
Total gross wages from payroll report</t>
        </r>
      </text>
    </comment>
    <comment ref="A17" authorId="0" shapeId="0" xr:uid="{34AAC3A1-A5BC-4D55-9CCE-38994278424E}">
      <text>
        <r>
          <rPr>
            <b/>
            <sz val="9"/>
            <color indexed="81"/>
            <rFont val="Tahoma"/>
            <family val="2"/>
          </rPr>
          <t>Mat Hultquist:</t>
        </r>
        <r>
          <rPr>
            <sz val="9"/>
            <color indexed="81"/>
            <rFont val="Tahoma"/>
            <family val="2"/>
          </rPr>
          <t xml:space="preserve">
Company match (DOES NOT include amounts withheld from employee pay)
</t>
        </r>
      </text>
    </comment>
    <comment ref="A18" authorId="0" shapeId="0" xr:uid="{B3BD89DC-1164-4D47-8AC1-AF8A60CDB2C2}">
      <text>
        <r>
          <rPr>
            <b/>
            <sz val="9"/>
            <color indexed="81"/>
            <rFont val="Tahoma"/>
            <charset val="1"/>
          </rPr>
          <t>Mat Hultquist:</t>
        </r>
        <r>
          <rPr>
            <sz val="9"/>
            <color indexed="81"/>
            <rFont val="Tahoma"/>
            <charset val="1"/>
          </rPr>
          <t xml:space="preserve">
DO NOT include portion deducted from employees pay</t>
        </r>
      </text>
    </comment>
    <comment ref="A19" authorId="0" shapeId="0" xr:uid="{563C016B-FCAC-4851-90F8-03F9E91BA52D}">
      <text>
        <r>
          <rPr>
            <b/>
            <sz val="9"/>
            <color indexed="81"/>
            <rFont val="Tahoma"/>
            <family val="2"/>
          </rPr>
          <t>Mat Hultquist:</t>
        </r>
        <r>
          <rPr>
            <sz val="9"/>
            <color indexed="81"/>
            <rFont val="Tahoma"/>
            <family val="2"/>
          </rPr>
          <t xml:space="preserve">
State taxes paid by company on payroll</t>
        </r>
      </text>
    </comment>
    <comment ref="A20" authorId="0" shapeId="0" xr:uid="{44B532E5-9C12-481D-927C-047617D14EFB}">
      <text>
        <r>
          <rPr>
            <b/>
            <sz val="9"/>
            <color indexed="81"/>
            <rFont val="Tahoma"/>
            <charset val="1"/>
          </rPr>
          <t>Mat Hultquist:</t>
        </r>
        <r>
          <rPr>
            <sz val="9"/>
            <color indexed="81"/>
            <rFont val="Tahoma"/>
            <charset val="1"/>
          </rPr>
          <t xml:space="preserve">
There is a pay cap on employees who earn over $100,000 per year.  The individual pay cap is calculated above in cell C16.  For each pay period, evaluate each employees pay to determine who earned in excess of the pay cap.  Total any amounts in excess of the pay cap and reduce gross wages by this amount on row 26.  For example, if the pay cap was $3,000 and an employee earned $5,000, the excess of the pay cap is $2,000 and would show as a reduction.</t>
        </r>
      </text>
    </comment>
  </commentList>
</comments>
</file>

<file path=xl/sharedStrings.xml><?xml version="1.0" encoding="utf-8"?>
<sst xmlns="http://schemas.openxmlformats.org/spreadsheetml/2006/main" count="43" uniqueCount="42">
  <si>
    <t>PPP Loan Usage Tracking</t>
  </si>
  <si>
    <t>Company name:</t>
  </si>
  <si>
    <t>XYZ Company</t>
  </si>
  <si>
    <t>Spending Summary</t>
  </si>
  <si>
    <t>Amount</t>
  </si>
  <si>
    <t>%</t>
  </si>
  <si>
    <t>PPP Loan Amount</t>
  </si>
  <si>
    <t xml:space="preserve">Payroll and benefits </t>
  </si>
  <si>
    <t>Origination Date</t>
  </si>
  <si>
    <t>Other Costs</t>
  </si>
  <si>
    <t>cannot exceed 25%</t>
  </si>
  <si>
    <t>8 Week Date</t>
  </si>
  <si>
    <t>Pay periods per year</t>
  </si>
  <si>
    <t>Total</t>
  </si>
  <si>
    <t>Individual Pay Cap</t>
  </si>
  <si>
    <t>Remaining PPP Loan Proceeds</t>
  </si>
  <si>
    <t>Check</t>
  </si>
  <si>
    <t>Week 1</t>
  </si>
  <si>
    <t>Week 2</t>
  </si>
  <si>
    <t>Week 3</t>
  </si>
  <si>
    <t>Week 4</t>
  </si>
  <si>
    <t>Week 5</t>
  </si>
  <si>
    <t>Week 6</t>
  </si>
  <si>
    <t>Week 7</t>
  </si>
  <si>
    <t>Week 8</t>
  </si>
  <si>
    <t>Gross wages</t>
  </si>
  <si>
    <t>Employer paid 401(k) match</t>
  </si>
  <si>
    <t>Company portion of health insurance benefits</t>
  </si>
  <si>
    <t>SUTA</t>
  </si>
  <si>
    <t>Less: Excess over Pay Cap</t>
  </si>
  <si>
    <t xml:space="preserve">  Total payroll and benefits</t>
  </si>
  <si>
    <t>Rent</t>
  </si>
  <si>
    <t>Electric</t>
  </si>
  <si>
    <t>Gas</t>
  </si>
  <si>
    <t>Water</t>
  </si>
  <si>
    <t>Internet</t>
  </si>
  <si>
    <t>Transportation</t>
  </si>
  <si>
    <t>Interest on a mortgage</t>
  </si>
  <si>
    <t xml:space="preserve">  Total Other Costs</t>
  </si>
  <si>
    <t xml:space="preserve">This spreadsheet is based on rules in effect at the time of development.  Please note that final rules by the SBA and/or US Treasury may change.  </t>
  </si>
  <si>
    <t>Use of this spreadsheet in no way guarantees forgiveness of your PPP loan and should not be construed as tax, legal or banking advice. Please consult with your CPA, attorney or banker</t>
  </si>
  <si>
    <t>for further information and clarification of rules surrounding PPP loans and the use of PPP loan proceeds.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</si>
</sst>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_);_(* \(#,##0\);_(*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i/>
      <sz val="11"/>
      <color rgb="FFFF0000"/>
      <name val="Calibri"/>
      <family val="2"/>
      <scheme val="minor"/>
    </font>
    <font>
      <b/>
      <i/>
      <sz val="9"/>
      <color rgb="FFFF0000"/>
      <name val="Calibri"/>
      <family val="2"/>
      <scheme val="minor"/>
    </font>
    <font>
      <b/>
      <sz val="9"/>
      <color indexed="81"/>
      <name val="Tahoma"/>
      <charset val="1"/>
    </font>
    <font>
      <sz val="9"/>
      <color indexed="81"/>
      <name val="Tahoma"/>
      <charset val="1"/>
    </font>
    <font>
      <b/>
      <sz val="9"/>
      <color indexed="81"/>
      <name val="Tahoma"/>
      <family val="2"/>
    </font>
    <font>
      <sz val="9"/>
      <color indexed="81"/>
      <name val="Tahoma"/>
      <family val="2"/>
    </font>
  </fonts>
  <fills count="3">
    <fill>
      <patternFill patternType="none"/>
    </fill>
    <fill>
      <patternFill patternType="gray125"/>
    </fill>
    <fill>
      <patternFill patternType="solid">
        <fgColor rgb="FFFFFF00"/>
        <bgColor indexed="64"/>
      </patternFill>
    </fill>
  </fills>
  <borders count="1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33">
    <xf numFmtId="0" fontId="0" fillId="0" borderId="0" xfId="0"/>
    <xf numFmtId="164" fontId="3" fillId="0" borderId="0" xfId="1" applyNumberFormat="1" applyFont="1" applyProtection="1"/>
    <xf numFmtId="164" fontId="0" fillId="0" borderId="0" xfId="1" applyNumberFormat="1" applyFont="1" applyProtection="1"/>
    <xf numFmtId="164" fontId="2" fillId="2" borderId="0" xfId="1" applyNumberFormat="1" applyFont="1" applyFill="1" applyAlignment="1" applyProtection="1">
      <alignment horizontal="center"/>
      <protection locked="0"/>
    </xf>
    <xf numFmtId="164" fontId="2" fillId="0" borderId="0" xfId="1" applyNumberFormat="1" applyFont="1" applyProtection="1"/>
    <xf numFmtId="164" fontId="2" fillId="0" borderId="0" xfId="1" applyNumberFormat="1" applyFont="1" applyAlignment="1" applyProtection="1">
      <alignment horizontal="center"/>
    </xf>
    <xf numFmtId="44" fontId="0" fillId="2" borderId="0" xfId="2" applyFont="1" applyFill="1" applyProtection="1">
      <protection locked="0"/>
    </xf>
    <xf numFmtId="164" fontId="0" fillId="0" borderId="1" xfId="1" applyNumberFormat="1" applyFont="1" applyBorder="1" applyProtection="1"/>
    <xf numFmtId="164" fontId="0" fillId="0" borderId="2" xfId="1" applyNumberFormat="1" applyFont="1" applyBorder="1" applyProtection="1"/>
    <xf numFmtId="43" fontId="0" fillId="0" borderId="2" xfId="1" applyFont="1" applyBorder="1" applyProtection="1"/>
    <xf numFmtId="10" fontId="0" fillId="0" borderId="3" xfId="3" applyNumberFormat="1" applyFont="1" applyBorder="1" applyProtection="1"/>
    <xf numFmtId="14" fontId="0" fillId="2" borderId="0" xfId="1" applyNumberFormat="1" applyFont="1" applyFill="1" applyProtection="1">
      <protection locked="0"/>
    </xf>
    <xf numFmtId="164" fontId="0" fillId="0" borderId="4" xfId="1" applyNumberFormat="1" applyFont="1" applyBorder="1" applyProtection="1"/>
    <xf numFmtId="164" fontId="0" fillId="0" borderId="0" xfId="1" applyNumberFormat="1" applyFont="1" applyBorder="1" applyProtection="1"/>
    <xf numFmtId="43" fontId="0" fillId="0" borderId="5" xfId="1" applyFont="1" applyBorder="1" applyProtection="1"/>
    <xf numFmtId="10" fontId="0" fillId="0" borderId="6" xfId="3" applyNumberFormat="1" applyFont="1" applyBorder="1" applyProtection="1"/>
    <xf numFmtId="164" fontId="4" fillId="0" borderId="0" xfId="1" applyNumberFormat="1" applyFont="1" applyProtection="1"/>
    <xf numFmtId="14" fontId="0" fillId="0" borderId="0" xfId="1" applyNumberFormat="1" applyFont="1" applyProtection="1"/>
    <xf numFmtId="43" fontId="0" fillId="0" borderId="0" xfId="1" applyFont="1" applyBorder="1" applyProtection="1"/>
    <xf numFmtId="10" fontId="0" fillId="0" borderId="7" xfId="3" applyNumberFormat="1" applyFont="1" applyBorder="1" applyProtection="1"/>
    <xf numFmtId="164" fontId="0" fillId="2" borderId="0" xfId="1" applyNumberFormat="1" applyFont="1" applyFill="1" applyProtection="1">
      <protection locked="0"/>
    </xf>
    <xf numFmtId="44" fontId="0" fillId="0" borderId="0" xfId="2" applyFont="1" applyProtection="1"/>
    <xf numFmtId="164" fontId="0" fillId="0" borderId="7" xfId="1" applyNumberFormat="1" applyFont="1" applyBorder="1" applyProtection="1"/>
    <xf numFmtId="164" fontId="0" fillId="0" borderId="8" xfId="1" applyNumberFormat="1" applyFont="1" applyBorder="1" applyProtection="1"/>
    <xf numFmtId="164" fontId="0" fillId="0" borderId="5" xfId="1" applyNumberFormat="1" applyFont="1" applyBorder="1" applyProtection="1"/>
    <xf numFmtId="164" fontId="0" fillId="0" borderId="6" xfId="1" applyNumberFormat="1" applyFont="1" applyBorder="1" applyProtection="1"/>
    <xf numFmtId="164" fontId="2" fillId="0" borderId="9" xfId="1" applyNumberFormat="1" applyFont="1" applyBorder="1" applyAlignment="1" applyProtection="1">
      <alignment horizontal="center"/>
    </xf>
    <xf numFmtId="43" fontId="0" fillId="2" borderId="10" xfId="1" applyFont="1" applyFill="1" applyBorder="1" applyProtection="1">
      <protection locked="0"/>
    </xf>
    <xf numFmtId="43" fontId="2" fillId="0" borderId="10" xfId="1" applyFont="1" applyBorder="1" applyProtection="1"/>
    <xf numFmtId="43" fontId="0" fillId="0" borderId="0" xfId="1" applyFont="1" applyProtection="1"/>
    <xf numFmtId="164" fontId="0" fillId="0" borderId="0" xfId="1" applyNumberFormat="1" applyFont="1" applyAlignment="1" applyProtection="1">
      <alignment wrapText="1"/>
    </xf>
    <xf numFmtId="43" fontId="2" fillId="0" borderId="0" xfId="1" applyFont="1" applyProtection="1"/>
    <xf numFmtId="164" fontId="5" fillId="0" borderId="0" xfId="1" applyNumberFormat="1" applyFont="1" applyProtection="1"/>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9B5D88-DC86-48B8-9D9C-CEFB8C6B11F8}">
  <dimension ref="A1:L39"/>
  <sheetViews>
    <sheetView tabSelected="1" workbookViewId="0">
      <selection activeCell="A40" sqref="A40"/>
    </sheetView>
  </sheetViews>
  <sheetFormatPr defaultRowHeight="14.5" x14ac:dyDescent="0.35"/>
  <cols>
    <col min="1" max="1" width="37.7265625" customWidth="1"/>
    <col min="3" max="3" width="13.6328125" bestFit="1" customWidth="1"/>
    <col min="4" max="4" width="10.1796875" bestFit="1" customWidth="1"/>
    <col min="8" max="8" width="10.08984375" bestFit="1" customWidth="1"/>
    <col min="11" max="11" width="10.1796875" bestFit="1" customWidth="1"/>
  </cols>
  <sheetData>
    <row r="1" spans="1:12" s="2" customFormat="1" ht="18.5" x14ac:dyDescent="0.45">
      <c r="A1" s="1" t="s">
        <v>0</v>
      </c>
    </row>
    <row r="2" spans="1:12" s="2" customFormat="1" ht="18.5" x14ac:dyDescent="0.45">
      <c r="A2" s="1" t="s">
        <v>1</v>
      </c>
      <c r="C2" s="3" t="s">
        <v>2</v>
      </c>
    </row>
    <row r="3" spans="1:12" s="2" customFormat="1" ht="18.5" x14ac:dyDescent="0.45">
      <c r="A3" s="1"/>
    </row>
    <row r="4" spans="1:12" s="2" customFormat="1" ht="18.5" x14ac:dyDescent="0.45">
      <c r="A4" s="1"/>
    </row>
    <row r="5" spans="1:12" s="2" customFormat="1" ht="15" thickBot="1" x14ac:dyDescent="0.4">
      <c r="E5" s="4" t="s">
        <v>3</v>
      </c>
      <c r="H5" s="5" t="s">
        <v>4</v>
      </c>
      <c r="I5" s="5" t="s">
        <v>5</v>
      </c>
    </row>
    <row r="6" spans="1:12" s="2" customFormat="1" x14ac:dyDescent="0.35">
      <c r="A6" s="2" t="s">
        <v>6</v>
      </c>
      <c r="C6" s="6">
        <v>150000</v>
      </c>
      <c r="E6" s="7" t="s">
        <v>7</v>
      </c>
      <c r="F6" s="8"/>
      <c r="G6" s="8"/>
      <c r="H6" s="9">
        <f>K22</f>
        <v>51640</v>
      </c>
      <c r="I6" s="10">
        <f>H6/H9</f>
        <v>0.85807813097156915</v>
      </c>
    </row>
    <row r="7" spans="1:12" s="2" customFormat="1" ht="15" thickBot="1" x14ac:dyDescent="0.4">
      <c r="A7" s="2" t="s">
        <v>8</v>
      </c>
      <c r="C7" s="11">
        <v>43932</v>
      </c>
      <c r="E7" s="12" t="s">
        <v>9</v>
      </c>
      <c r="F7" s="13"/>
      <c r="G7" s="13"/>
      <c r="H7" s="14">
        <f>K32</f>
        <v>8541</v>
      </c>
      <c r="I7" s="15">
        <f>H7/H9</f>
        <v>0.1419218690284309</v>
      </c>
      <c r="J7" s="16" t="s">
        <v>10</v>
      </c>
    </row>
    <row r="8" spans="1:12" s="2" customFormat="1" x14ac:dyDescent="0.35">
      <c r="A8" s="2" t="s">
        <v>11</v>
      </c>
      <c r="C8" s="17">
        <f>C7+56</f>
        <v>43988</v>
      </c>
      <c r="E8" s="12"/>
      <c r="F8" s="13"/>
      <c r="G8" s="13"/>
      <c r="H8" s="18"/>
      <c r="I8" s="19"/>
    </row>
    <row r="9" spans="1:12" s="2" customFormat="1" x14ac:dyDescent="0.35">
      <c r="A9" s="2" t="s">
        <v>12</v>
      </c>
      <c r="C9" s="20">
        <v>24</v>
      </c>
      <c r="E9" s="12" t="s">
        <v>13</v>
      </c>
      <c r="F9" s="13"/>
      <c r="G9" s="13"/>
      <c r="H9" s="18">
        <f>SUM(H6:H7)</f>
        <v>60181</v>
      </c>
      <c r="I9" s="19">
        <f>SUM(I6:I7)</f>
        <v>1</v>
      </c>
    </row>
    <row r="10" spans="1:12" s="2" customFormat="1" x14ac:dyDescent="0.35">
      <c r="A10" s="2" t="s">
        <v>14</v>
      </c>
      <c r="C10" s="21">
        <f>100000/C9</f>
        <v>4166.666666666667</v>
      </c>
      <c r="E10" s="12"/>
      <c r="F10" s="13"/>
      <c r="G10" s="13"/>
      <c r="H10" s="18"/>
      <c r="I10" s="22"/>
    </row>
    <row r="11" spans="1:12" s="2" customFormat="1" ht="15" thickBot="1" x14ac:dyDescent="0.4">
      <c r="A11" s="2" t="s">
        <v>15</v>
      </c>
      <c r="C11" s="21">
        <f>C6-H9</f>
        <v>89819</v>
      </c>
      <c r="E11" s="23" t="s">
        <v>16</v>
      </c>
      <c r="F11" s="24"/>
      <c r="G11" s="24"/>
      <c r="H11" s="14">
        <f>C6-C11</f>
        <v>60181</v>
      </c>
      <c r="I11" s="25"/>
    </row>
    <row r="12" spans="1:12" s="2" customFormat="1" x14ac:dyDescent="0.35"/>
    <row r="13" spans="1:12" s="2" customFormat="1" x14ac:dyDescent="0.35"/>
    <row r="14" spans="1:12" s="2" customFormat="1" x14ac:dyDescent="0.35">
      <c r="C14" s="26" t="s">
        <v>17</v>
      </c>
      <c r="D14" s="26" t="s">
        <v>18</v>
      </c>
      <c r="E14" s="26" t="s">
        <v>19</v>
      </c>
      <c r="F14" s="26" t="s">
        <v>20</v>
      </c>
      <c r="G14" s="26" t="s">
        <v>21</v>
      </c>
      <c r="H14" s="26" t="s">
        <v>22</v>
      </c>
      <c r="I14" s="26" t="s">
        <v>23</v>
      </c>
      <c r="J14" s="26" t="s">
        <v>24</v>
      </c>
      <c r="K14" s="26" t="s">
        <v>13</v>
      </c>
    </row>
    <row r="15" spans="1:12" s="2" customFormat="1" x14ac:dyDescent="0.35"/>
    <row r="16" spans="1:12" s="2" customFormat="1" x14ac:dyDescent="0.35">
      <c r="A16" s="2" t="s">
        <v>25</v>
      </c>
      <c r="C16" s="27">
        <v>29652</v>
      </c>
      <c r="D16" s="27">
        <v>14859</v>
      </c>
      <c r="E16" s="27"/>
      <c r="F16" s="27"/>
      <c r="G16" s="27"/>
      <c r="H16" s="27"/>
      <c r="I16" s="27"/>
      <c r="J16" s="27"/>
      <c r="K16" s="28">
        <f>SUM(C16:J16)</f>
        <v>44511</v>
      </c>
      <c r="L16" s="29"/>
    </row>
    <row r="17" spans="1:12" s="2" customFormat="1" x14ac:dyDescent="0.35">
      <c r="A17" s="2" t="s">
        <v>26</v>
      </c>
      <c r="C17" s="27">
        <v>625</v>
      </c>
      <c r="D17" s="27">
        <v>298</v>
      </c>
      <c r="E17" s="27"/>
      <c r="F17" s="27"/>
      <c r="G17" s="27"/>
      <c r="H17" s="27"/>
      <c r="I17" s="27"/>
      <c r="J17" s="27"/>
      <c r="K17" s="28">
        <f t="shared" ref="K17:K20" si="0">SUM(C17:J17)</f>
        <v>923</v>
      </c>
      <c r="L17" s="29"/>
    </row>
    <row r="18" spans="1:12" s="2" customFormat="1" x14ac:dyDescent="0.35">
      <c r="A18" s="2" t="s">
        <v>27</v>
      </c>
      <c r="C18" s="27">
        <v>4250</v>
      </c>
      <c r="D18" s="27">
        <v>4250</v>
      </c>
      <c r="E18" s="27"/>
      <c r="F18" s="27"/>
      <c r="G18" s="27"/>
      <c r="H18" s="27"/>
      <c r="I18" s="27"/>
      <c r="J18" s="27"/>
      <c r="K18" s="28">
        <f t="shared" si="0"/>
        <v>8500</v>
      </c>
      <c r="L18" s="29"/>
    </row>
    <row r="19" spans="1:12" s="2" customFormat="1" x14ac:dyDescent="0.35">
      <c r="A19" s="2" t="s">
        <v>28</v>
      </c>
      <c r="C19" s="27">
        <v>123</v>
      </c>
      <c r="D19" s="27">
        <v>65</v>
      </c>
      <c r="E19" s="27"/>
      <c r="F19" s="27"/>
      <c r="G19" s="27"/>
      <c r="H19" s="27"/>
      <c r="I19" s="27"/>
      <c r="J19" s="27"/>
      <c r="K19" s="28">
        <f t="shared" si="0"/>
        <v>188</v>
      </c>
      <c r="L19" s="29"/>
    </row>
    <row r="20" spans="1:12" s="2" customFormat="1" ht="17.25" customHeight="1" x14ac:dyDescent="0.35">
      <c r="A20" s="30" t="s">
        <v>29</v>
      </c>
      <c r="C20" s="27">
        <v>-1623</v>
      </c>
      <c r="D20" s="27">
        <v>-859</v>
      </c>
      <c r="E20" s="27"/>
      <c r="F20" s="27"/>
      <c r="G20" s="27"/>
      <c r="H20" s="27"/>
      <c r="I20" s="27"/>
      <c r="J20" s="27"/>
      <c r="K20" s="28">
        <f t="shared" si="0"/>
        <v>-2482</v>
      </c>
      <c r="L20" s="29"/>
    </row>
    <row r="21" spans="1:12" s="2" customFormat="1" x14ac:dyDescent="0.35">
      <c r="C21" s="29"/>
      <c r="D21" s="29"/>
      <c r="E21" s="29"/>
      <c r="F21" s="29"/>
      <c r="G21" s="29"/>
      <c r="H21" s="29"/>
      <c r="I21" s="29"/>
      <c r="J21" s="29"/>
      <c r="K21" s="31"/>
      <c r="L21" s="29"/>
    </row>
    <row r="22" spans="1:12" s="4" customFormat="1" x14ac:dyDescent="0.35">
      <c r="A22" s="4" t="s">
        <v>30</v>
      </c>
      <c r="C22" s="31">
        <f>SUM(C15:C20)</f>
        <v>33027</v>
      </c>
      <c r="D22" s="31">
        <f t="shared" ref="D22:J22" si="1">SUM(D15:D20)</f>
        <v>18613</v>
      </c>
      <c r="E22" s="31">
        <f t="shared" si="1"/>
        <v>0</v>
      </c>
      <c r="F22" s="31">
        <f t="shared" si="1"/>
        <v>0</v>
      </c>
      <c r="G22" s="31">
        <f t="shared" si="1"/>
        <v>0</v>
      </c>
      <c r="H22" s="31">
        <f t="shared" si="1"/>
        <v>0</v>
      </c>
      <c r="I22" s="31">
        <f t="shared" si="1"/>
        <v>0</v>
      </c>
      <c r="J22" s="31">
        <f t="shared" si="1"/>
        <v>0</v>
      </c>
      <c r="K22" s="31">
        <f>SUM(K15:K20)</f>
        <v>51640</v>
      </c>
      <c r="L22" s="31"/>
    </row>
    <row r="23" spans="1:12" s="2" customFormat="1" x14ac:dyDescent="0.35">
      <c r="C23" s="29"/>
      <c r="D23" s="29"/>
      <c r="E23" s="29"/>
      <c r="F23" s="29"/>
      <c r="G23" s="29"/>
      <c r="H23" s="29"/>
      <c r="I23" s="29"/>
      <c r="J23" s="29"/>
      <c r="K23" s="31"/>
      <c r="L23" s="29"/>
    </row>
    <row r="24" spans="1:12" s="2" customFormat="1" x14ac:dyDescent="0.35">
      <c r="A24" s="2" t="s">
        <v>31</v>
      </c>
      <c r="C24" s="27">
        <v>3500</v>
      </c>
      <c r="D24" s="27">
        <v>3500</v>
      </c>
      <c r="E24" s="27"/>
      <c r="F24" s="27"/>
      <c r="G24" s="27"/>
      <c r="H24" s="27"/>
      <c r="I24" s="27"/>
      <c r="J24" s="27"/>
      <c r="K24" s="28">
        <f t="shared" ref="K24:K30" si="2">SUM(C24:J24)</f>
        <v>7000</v>
      </c>
      <c r="L24" s="29"/>
    </row>
    <row r="25" spans="1:12" s="2" customFormat="1" x14ac:dyDescent="0.35">
      <c r="A25" s="2" t="s">
        <v>32</v>
      </c>
      <c r="C25" s="27">
        <v>500</v>
      </c>
      <c r="D25" s="27">
        <v>550</v>
      </c>
      <c r="E25" s="27"/>
      <c r="F25" s="27"/>
      <c r="G25" s="27"/>
      <c r="H25" s="27"/>
      <c r="I25" s="27"/>
      <c r="J25" s="27"/>
      <c r="K25" s="28">
        <f t="shared" si="2"/>
        <v>1050</v>
      </c>
      <c r="L25" s="29"/>
    </row>
    <row r="26" spans="1:12" s="2" customFormat="1" x14ac:dyDescent="0.35">
      <c r="A26" s="2" t="s">
        <v>33</v>
      </c>
      <c r="C26" s="27">
        <v>50</v>
      </c>
      <c r="D26" s="27">
        <v>40</v>
      </c>
      <c r="E26" s="27"/>
      <c r="F26" s="27"/>
      <c r="G26" s="27"/>
      <c r="H26" s="27"/>
      <c r="I26" s="27"/>
      <c r="J26" s="27"/>
      <c r="K26" s="28">
        <f t="shared" si="2"/>
        <v>90</v>
      </c>
      <c r="L26" s="29"/>
    </row>
    <row r="27" spans="1:12" s="2" customFormat="1" x14ac:dyDescent="0.35">
      <c r="A27" s="2" t="s">
        <v>34</v>
      </c>
      <c r="C27" s="27">
        <v>45</v>
      </c>
      <c r="D27" s="27">
        <v>40</v>
      </c>
      <c r="E27" s="27"/>
      <c r="F27" s="27"/>
      <c r="G27" s="27"/>
      <c r="H27" s="27"/>
      <c r="I27" s="27"/>
      <c r="J27" s="27"/>
      <c r="K27" s="28">
        <f t="shared" si="2"/>
        <v>85</v>
      </c>
      <c r="L27" s="29"/>
    </row>
    <row r="28" spans="1:12" s="2" customFormat="1" x14ac:dyDescent="0.35">
      <c r="A28" s="2" t="s">
        <v>35</v>
      </c>
      <c r="C28" s="27">
        <v>158</v>
      </c>
      <c r="D28" s="27">
        <v>158</v>
      </c>
      <c r="E28" s="27"/>
      <c r="F28" s="27"/>
      <c r="G28" s="27"/>
      <c r="H28" s="27"/>
      <c r="I28" s="27"/>
      <c r="J28" s="27"/>
      <c r="K28" s="28">
        <f t="shared" si="2"/>
        <v>316</v>
      </c>
      <c r="L28" s="29"/>
    </row>
    <row r="29" spans="1:12" s="2" customFormat="1" x14ac:dyDescent="0.35">
      <c r="A29" s="2" t="s">
        <v>36</v>
      </c>
      <c r="C29" s="27"/>
      <c r="D29" s="27"/>
      <c r="E29" s="27"/>
      <c r="F29" s="27"/>
      <c r="G29" s="27"/>
      <c r="H29" s="27"/>
      <c r="I29" s="27"/>
      <c r="J29" s="27"/>
      <c r="K29" s="28">
        <f t="shared" si="2"/>
        <v>0</v>
      </c>
      <c r="L29" s="29"/>
    </row>
    <row r="30" spans="1:12" s="2" customFormat="1" x14ac:dyDescent="0.35">
      <c r="A30" s="2" t="s">
        <v>37</v>
      </c>
      <c r="C30" s="27"/>
      <c r="D30" s="27"/>
      <c r="E30" s="27"/>
      <c r="F30" s="27"/>
      <c r="G30" s="27"/>
      <c r="H30" s="27"/>
      <c r="I30" s="27"/>
      <c r="J30" s="27"/>
      <c r="K30" s="28">
        <f t="shared" si="2"/>
        <v>0</v>
      </c>
      <c r="L30" s="29"/>
    </row>
    <row r="31" spans="1:12" s="2" customFormat="1" x14ac:dyDescent="0.35">
      <c r="C31" s="29"/>
      <c r="D31" s="29"/>
      <c r="E31" s="29"/>
      <c r="F31" s="29"/>
      <c r="G31" s="29"/>
      <c r="H31" s="29"/>
      <c r="I31" s="29"/>
      <c r="J31" s="29"/>
      <c r="K31" s="31"/>
      <c r="L31" s="29"/>
    </row>
    <row r="32" spans="1:12" s="4" customFormat="1" x14ac:dyDescent="0.35">
      <c r="A32" s="4" t="s">
        <v>38</v>
      </c>
      <c r="C32" s="31">
        <f>SUM(C24:C30)</f>
        <v>4253</v>
      </c>
      <c r="D32" s="31">
        <f t="shared" ref="D32:K32" si="3">SUM(D24:D30)</f>
        <v>4288</v>
      </c>
      <c r="E32" s="31">
        <f t="shared" si="3"/>
        <v>0</v>
      </c>
      <c r="F32" s="31">
        <f t="shared" si="3"/>
        <v>0</v>
      </c>
      <c r="G32" s="31">
        <f t="shared" si="3"/>
        <v>0</v>
      </c>
      <c r="H32" s="31">
        <f t="shared" si="3"/>
        <v>0</v>
      </c>
      <c r="I32" s="31">
        <f t="shared" si="3"/>
        <v>0</v>
      </c>
      <c r="J32" s="31">
        <f t="shared" si="3"/>
        <v>0</v>
      </c>
      <c r="K32" s="31">
        <f t="shared" si="3"/>
        <v>8541</v>
      </c>
      <c r="L32" s="31"/>
    </row>
    <row r="33" spans="1:12" s="2" customFormat="1" x14ac:dyDescent="0.35">
      <c r="C33" s="29"/>
      <c r="D33" s="29"/>
      <c r="E33" s="29"/>
      <c r="F33" s="29"/>
      <c r="G33" s="29"/>
      <c r="H33" s="29"/>
      <c r="I33" s="29"/>
      <c r="J33" s="29"/>
      <c r="K33" s="29"/>
      <c r="L33" s="29"/>
    </row>
    <row r="34" spans="1:12" s="2" customFormat="1" x14ac:dyDescent="0.35">
      <c r="A34" s="32" t="s">
        <v>39</v>
      </c>
      <c r="C34" s="29"/>
      <c r="D34" s="29"/>
      <c r="E34" s="29"/>
      <c r="F34" s="29"/>
      <c r="G34" s="29"/>
      <c r="H34" s="29"/>
      <c r="I34" s="29"/>
      <c r="J34" s="29"/>
      <c r="K34" s="29"/>
      <c r="L34" s="29"/>
    </row>
    <row r="35" spans="1:12" s="2" customFormat="1" x14ac:dyDescent="0.35">
      <c r="A35" s="32" t="s">
        <v>40</v>
      </c>
      <c r="C35" s="29"/>
      <c r="D35" s="29"/>
      <c r="E35" s="29"/>
      <c r="F35" s="29"/>
      <c r="G35" s="29"/>
      <c r="H35" s="29"/>
      <c r="I35" s="29"/>
      <c r="J35" s="29"/>
      <c r="K35" s="29"/>
      <c r="L35" s="29"/>
    </row>
    <row r="36" spans="1:12" s="2" customFormat="1" x14ac:dyDescent="0.35">
      <c r="A36" s="32" t="s">
        <v>41</v>
      </c>
      <c r="C36" s="29"/>
      <c r="D36" s="29"/>
      <c r="E36" s="29"/>
      <c r="F36" s="29"/>
      <c r="G36" s="29"/>
      <c r="H36" s="29"/>
      <c r="I36" s="29"/>
      <c r="J36" s="29"/>
      <c r="K36" s="29"/>
      <c r="L36" s="29"/>
    </row>
    <row r="37" spans="1:12" s="2" customFormat="1" x14ac:dyDescent="0.35">
      <c r="A37" s="32"/>
    </row>
    <row r="38" spans="1:12" s="2" customFormat="1" x14ac:dyDescent="0.35"/>
    <row r="39" spans="1:12" s="2" customFormat="1" x14ac:dyDescent="0.35"/>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Lori Winters</dc:creator>
  <cp:lastModifiedBy>Lori Winters</cp:lastModifiedBy>
  <dcterms:created xsi:type="dcterms:W3CDTF">2020-05-12T20:47:28Z</dcterms:created>
  <dcterms:modified xsi:type="dcterms:W3CDTF">2020-05-12T20:47:57Z</dcterms:modified>
</cp:coreProperties>
</file>